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9425" windowHeight="9975" activeTab="2"/>
  </bookViews>
  <sheets>
    <sheet name="Приложение 4 число" sheetId="5" r:id="rId1"/>
    <sheet name="Приложение 5 %" sheetId="1" r:id="rId2"/>
    <sheet name="Приложение 6 Дело" sheetId="3" r:id="rId3"/>
  </sheets>
  <calcPr calcId="145621"/>
</workbook>
</file>

<file path=xl/calcChain.xml><?xml version="1.0" encoding="utf-8"?>
<calcChain xmlns="http://schemas.openxmlformats.org/spreadsheetml/2006/main">
  <c r="W25" i="3" l="1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X24" i="3"/>
  <c r="X23" i="3"/>
  <c r="X22" i="3"/>
  <c r="X21" i="3"/>
  <c r="X20" i="3"/>
  <c r="U19" i="3"/>
  <c r="X19" i="3" s="1"/>
  <c r="X18" i="3"/>
  <c r="X17" i="3"/>
  <c r="X16" i="3"/>
  <c r="U15" i="3"/>
  <c r="X15" i="3" s="1"/>
  <c r="U14" i="3"/>
  <c r="X14" i="3" s="1"/>
  <c r="X13" i="3"/>
  <c r="X12" i="3"/>
  <c r="X11" i="3"/>
  <c r="U10" i="3"/>
  <c r="X10" i="3" s="1"/>
  <c r="U9" i="3"/>
  <c r="X9" i="3" s="1"/>
  <c r="U8" i="3"/>
  <c r="X8" i="3" s="1"/>
  <c r="X7" i="3"/>
  <c r="U7" i="3"/>
  <c r="U6" i="3"/>
  <c r="X6" i="3" s="1"/>
  <c r="U5" i="3"/>
  <c r="X5" i="3" s="1"/>
  <c r="X25" i="3" l="1"/>
  <c r="F26" i="3" s="1"/>
  <c r="U25" i="3"/>
  <c r="U26" i="3" l="1"/>
  <c r="O26" i="3"/>
  <c r="Y24" i="3"/>
  <c r="Y16" i="3"/>
  <c r="Y7" i="3"/>
  <c r="L26" i="3"/>
  <c r="S26" i="3"/>
  <c r="K26" i="3"/>
  <c r="Y20" i="3"/>
  <c r="Y6" i="3"/>
  <c r="P26" i="3"/>
  <c r="Y17" i="3"/>
  <c r="Y15" i="3"/>
  <c r="H26" i="3"/>
  <c r="Y14" i="3"/>
  <c r="Q26" i="3"/>
  <c r="Y22" i="3"/>
  <c r="R26" i="3"/>
  <c r="Y19" i="3"/>
  <c r="Y9" i="3"/>
  <c r="V26" i="3"/>
  <c r="E26" i="3"/>
  <c r="W26" i="3"/>
  <c r="Y8" i="3"/>
  <c r="Y21" i="3"/>
  <c r="Y25" i="3"/>
  <c r="Y23" i="3"/>
  <c r="X26" i="3"/>
  <c r="Y13" i="3"/>
  <c r="Y11" i="3"/>
  <c r="I26" i="3"/>
  <c r="Y10" i="3"/>
  <c r="J26" i="3"/>
  <c r="G26" i="3"/>
  <c r="Y12" i="3"/>
  <c r="T26" i="3"/>
  <c r="D26" i="3"/>
  <c r="Y5" i="3"/>
  <c r="M26" i="3"/>
  <c r="Y18" i="3"/>
  <c r="N26" i="3"/>
</calcChain>
</file>

<file path=xl/sharedStrings.xml><?xml version="1.0" encoding="utf-8"?>
<sst xmlns="http://schemas.openxmlformats.org/spreadsheetml/2006/main" count="126" uniqueCount="80">
  <si>
    <t>04 Архитектура и градостроительство</t>
  </si>
  <si>
    <t>06 Транспорт</t>
  </si>
  <si>
    <t xml:space="preserve"> 07 Дорожное хозяйство</t>
  </si>
  <si>
    <t>15 Экономика</t>
  </si>
  <si>
    <t>17 Торговля и бытовое обслуживание</t>
  </si>
  <si>
    <t>05 Строительство</t>
  </si>
  <si>
    <t>20 Имущественно-земельные отношения</t>
  </si>
  <si>
    <t>всего процессов</t>
  </si>
  <si>
    <t>ИТОГО</t>
  </si>
  <si>
    <t>Требуются данные из действующих информационных систем (отметить ИС):</t>
  </si>
  <si>
    <t>Процесс обработки данных   (что обрабатываем?):</t>
  </si>
  <si>
    <t>АС   УМС (да)</t>
  </si>
  <si>
    <t>ГИСОД ИЗО (да)</t>
  </si>
  <si>
    <t>ИСОГД (да)</t>
  </si>
  <si>
    <t>ДЕЛО (да)</t>
  </si>
  <si>
    <t>карта (да)</t>
  </si>
  <si>
    <t>текст (да)</t>
  </si>
  <si>
    <t>таблица (да)</t>
  </si>
  <si>
    <t>ГИСОД ИЗО  (да)</t>
  </si>
  <si>
    <t>01 Жилищно-коммунальное хозяйство и энергетика</t>
  </si>
  <si>
    <t>Возможна ли географическая привязка объекта реестра (ст.6)  к карте (по адресу, КН или координатам? (да)</t>
  </si>
  <si>
    <t xml:space="preserve">количество наименований  услуг, функций, ед. </t>
  </si>
  <si>
    <t>данные  реестра (да)</t>
  </si>
  <si>
    <t>Матрица документооборота по СЭД "Дело" между подразделениями Администрации города Ростова-на-Дону за 11 месяцев 2016 года</t>
  </si>
  <si>
    <t>№ п/п</t>
  </si>
  <si>
    <t>Подразделения Администрации</t>
  </si>
  <si>
    <t>Кому    Кто</t>
  </si>
  <si>
    <t>ДИЗО</t>
  </si>
  <si>
    <t>ДАИГ</t>
  </si>
  <si>
    <t>АВР</t>
  </si>
  <si>
    <t>АЖР</t>
  </si>
  <si>
    <t>АКР</t>
  </si>
  <si>
    <t>АЛР</t>
  </si>
  <si>
    <t>АОР</t>
  </si>
  <si>
    <t>АпеР</t>
  </si>
  <si>
    <t>АПрР</t>
  </si>
  <si>
    <t>АСР</t>
  </si>
  <si>
    <t>ДКСПР</t>
  </si>
  <si>
    <t>ДЖКХиЭ</t>
  </si>
  <si>
    <t>УБИЛХ</t>
  </si>
  <si>
    <t>УНР</t>
  </si>
  <si>
    <t>ДЭ</t>
  </si>
  <si>
    <t>ДТ</t>
  </si>
  <si>
    <t>ДАДиОДД</t>
  </si>
  <si>
    <t>УК</t>
  </si>
  <si>
    <t>КТиБО</t>
  </si>
  <si>
    <t>КООС</t>
  </si>
  <si>
    <t>в % к ИТОГО</t>
  </si>
  <si>
    <t xml:space="preserve"> Департамент имущественно-земельных отношений города Ростова-на-Дону</t>
  </si>
  <si>
    <t>ДИЗО*</t>
  </si>
  <si>
    <t>Департамент архитектуры и градостроительства города Ростова-на-Дону</t>
  </si>
  <si>
    <t>ДАИГ*</t>
  </si>
  <si>
    <t>Администрация Ворошиловского района города Ростова-на-Дону</t>
  </si>
  <si>
    <t>Администрация Железнодорожного района города Ростова-на-Дону</t>
  </si>
  <si>
    <t>Администрация Кировского района города Ростова-на-Дону</t>
  </si>
  <si>
    <t>Администрация Ленинского района города Ростова-на-Дону</t>
  </si>
  <si>
    <t>Администрация Октябрьского района города Ростова-на-Дону</t>
  </si>
  <si>
    <t>Администрация Первомайского района города Ростова-на-Дону</t>
  </si>
  <si>
    <t>Администрация Пролетарского района города Ростова-на-Дону</t>
  </si>
  <si>
    <t>Администрация Советского района города Ростова-на-Дону: г.Ростов-на-Дону</t>
  </si>
  <si>
    <t>Департамент координации строительства и перспективного развития города Ростова-на-Дону</t>
  </si>
  <si>
    <t xml:space="preserve">Департамент жилищно-коммунального хозяйства и энергетики города </t>
  </si>
  <si>
    <t>Управление благоустройства и лесного хозяйства города Ростова-на-Дону</t>
  </si>
  <si>
    <t>Управление наружной рекламы города Ростова-на-Дону</t>
  </si>
  <si>
    <t>Департамент экономики города Ростова-на-Дону</t>
  </si>
  <si>
    <t>Департамент транспорта города Ростова-на-Дону</t>
  </si>
  <si>
    <t>Департамент автомобильных дорог и организации дорожного движения города Ростова-на-Дону, ул. Б. Садовая, 101;</t>
  </si>
  <si>
    <t>МКУ «Управление казной города Ростова-на-Дону»</t>
  </si>
  <si>
    <t xml:space="preserve">Комитет по торговле и бытовому обслуживанию администрации города </t>
  </si>
  <si>
    <t>Комитет по охране окружающей среды</t>
  </si>
  <si>
    <t>В % к ИТОГО</t>
  </si>
  <si>
    <t>Результат обработки данных  (в какой форме нужно представить результат?):</t>
  </si>
  <si>
    <t xml:space="preserve">Потребность в данных для совместной обработки и форма предоставления результатов обработки информации по 825 наименованиям услуг/функций (8 отраслей), входящих в   сводный реестр полномочий, функций и услуг Администрации города Ростова-на-Дону </t>
  </si>
  <si>
    <t>количество наименований услуг, функций, %</t>
  </si>
  <si>
    <t>Приложение 4</t>
  </si>
  <si>
    <t>Приложение 5</t>
  </si>
  <si>
    <t>* Документооборот  из ДИЗО в ДАиГ включает электронный документооборот с  помощью  МСМЭВ, т.к. с июня 2016 запросы начали осуществляться через электронные сервисы ГИСОД ИЗО. Запросы с использованием  электронных сервисов ГИСОД ИЗО  в количестве 791 шт. (за полгода составили 25,7% от 3077 писем, направленных  в ДАиГ за 11 месяцев  2016 года). ДАиГ также через сервис направляет ответ в ДИЗО ( 23,6% от 3357 писем в ДИЗО за 11 месяцев  2016 года).</t>
  </si>
  <si>
    <t>Отрасли</t>
  </si>
  <si>
    <t>кол-во документов, шт.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</si>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</sst>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8" xfId="0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8" xfId="0" applyFont="1" applyFill="1" applyBorder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1" fontId="5" fillId="0" borderId="0" xfId="0" applyNumberFormat="1" applyFont="1"/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10" fontId="5" fillId="0" borderId="0" xfId="0" applyNumberFormat="1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5" fillId="0" borderId="8" xfId="0" applyFont="1" applyFill="1" applyBorder="1"/>
    <xf numFmtId="0" fontId="3" fillId="0" borderId="1" xfId="0" applyFont="1" applyFill="1" applyBorder="1" applyAlignment="1">
      <alignment wrapText="1"/>
    </xf>
    <xf numFmtId="164" fontId="6" fillId="0" borderId="1" xfId="1" applyNumberFormat="1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5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B1" zoomScale="84" zoomScaleNormal="84" workbookViewId="0">
      <selection activeCell="Q5" sqref="Q5"/>
    </sheetView>
  </sheetViews>
  <sheetFormatPr defaultColWidth="9.140625" defaultRowHeight="18.75" x14ac:dyDescent="0.3"/>
  <cols>
    <col min="1" max="1" width="70.5703125" style="9" customWidth="1"/>
    <col min="2" max="3" width="11.85546875" style="9" customWidth="1"/>
    <col min="4" max="4" width="10.5703125" style="9" customWidth="1"/>
    <col min="5" max="5" width="10.28515625" style="9" customWidth="1"/>
    <col min="6" max="6" width="11.85546875" style="9" customWidth="1"/>
    <col min="7" max="7" width="11.7109375" style="9" customWidth="1"/>
    <col min="8" max="8" width="10.85546875" style="9" customWidth="1"/>
    <col min="9" max="9" width="11.85546875" style="9" customWidth="1"/>
    <col min="10" max="10" width="10.85546875" style="9" customWidth="1"/>
    <col min="11" max="11" width="11.140625" style="9" customWidth="1"/>
    <col min="12" max="12" width="12.7109375" style="9" customWidth="1"/>
    <col min="13" max="13" width="9.140625" style="9" hidden="1" customWidth="1"/>
    <col min="14" max="16384" width="9.140625" style="9"/>
  </cols>
  <sheetData>
    <row r="1" spans="1:13" s="2" customFormat="1" x14ac:dyDescent="0.3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9"/>
    </row>
    <row r="2" spans="1:13" s="2" customFormat="1" ht="40.5" customHeight="1" x14ac:dyDescent="0.3">
      <c r="A2" s="68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</row>
    <row r="3" spans="1:13" s="4" customFormat="1" x14ac:dyDescent="0.3">
      <c r="A3" s="3"/>
      <c r="B3" s="3"/>
      <c r="C3" s="3"/>
      <c r="D3" s="3"/>
      <c r="E3" s="3"/>
      <c r="F3" s="3"/>
      <c r="G3" s="63"/>
      <c r="H3" s="64" t="s">
        <v>21</v>
      </c>
      <c r="I3" s="64"/>
      <c r="J3" s="64"/>
      <c r="K3" s="64"/>
      <c r="L3" s="64"/>
    </row>
    <row r="4" spans="1:13" s="2" customFormat="1" ht="80.25" customHeight="1" x14ac:dyDescent="0.3">
      <c r="A4" s="70" t="s">
        <v>77</v>
      </c>
      <c r="B4" s="72" t="s">
        <v>9</v>
      </c>
      <c r="C4" s="73"/>
      <c r="D4" s="73"/>
      <c r="E4" s="74"/>
      <c r="F4" s="72" t="s">
        <v>10</v>
      </c>
      <c r="G4" s="73"/>
      <c r="H4" s="74"/>
      <c r="I4" s="72" t="s">
        <v>71</v>
      </c>
      <c r="J4" s="73"/>
      <c r="K4" s="74"/>
      <c r="L4" s="69" t="s">
        <v>20</v>
      </c>
      <c r="M4" s="65" t="s">
        <v>7</v>
      </c>
    </row>
    <row r="5" spans="1:13" s="2" customFormat="1" ht="240" customHeight="1" x14ac:dyDescent="0.3">
      <c r="A5" s="71"/>
      <c r="B5" s="5" t="s">
        <v>11</v>
      </c>
      <c r="C5" s="5" t="s">
        <v>18</v>
      </c>
      <c r="D5" s="5" t="s">
        <v>13</v>
      </c>
      <c r="E5" s="5" t="s">
        <v>14</v>
      </c>
      <c r="F5" s="28" t="s">
        <v>22</v>
      </c>
      <c r="G5" s="5" t="s">
        <v>15</v>
      </c>
      <c r="H5" s="5" t="s">
        <v>16</v>
      </c>
      <c r="I5" s="5" t="s">
        <v>17</v>
      </c>
      <c r="J5" s="5" t="s">
        <v>15</v>
      </c>
      <c r="K5" s="5" t="s">
        <v>16</v>
      </c>
      <c r="L5" s="69"/>
      <c r="M5" s="66"/>
    </row>
    <row r="6" spans="1:13" s="2" customFormat="1" ht="24.6" customHeight="1" x14ac:dyDescent="0.3">
      <c r="A6" s="6">
        <v>1</v>
      </c>
      <c r="B6" s="5">
        <v>2</v>
      </c>
      <c r="C6" s="6">
        <v>3</v>
      </c>
      <c r="D6" s="5">
        <v>4</v>
      </c>
      <c r="E6" s="6">
        <v>5</v>
      </c>
      <c r="F6" s="5">
        <v>6</v>
      </c>
      <c r="G6" s="6">
        <v>7</v>
      </c>
      <c r="H6" s="5">
        <v>8</v>
      </c>
      <c r="I6" s="6">
        <v>9</v>
      </c>
      <c r="J6" s="5">
        <v>10</v>
      </c>
      <c r="K6" s="6">
        <v>11</v>
      </c>
      <c r="L6" s="6">
        <v>12</v>
      </c>
      <c r="M6" s="5">
        <v>12</v>
      </c>
    </row>
    <row r="7" spans="1:13" ht="58.5" customHeight="1" x14ac:dyDescent="0.3">
      <c r="A7" s="7" t="s">
        <v>19</v>
      </c>
      <c r="B7" s="8">
        <v>64</v>
      </c>
      <c r="C7" s="8">
        <v>30</v>
      </c>
      <c r="D7" s="8">
        <v>19</v>
      </c>
      <c r="E7" s="8">
        <v>85</v>
      </c>
      <c r="F7" s="8">
        <v>82</v>
      </c>
      <c r="G7" s="8">
        <v>30</v>
      </c>
      <c r="H7" s="8">
        <v>85</v>
      </c>
      <c r="I7" s="8">
        <v>85</v>
      </c>
      <c r="J7" s="8">
        <v>32</v>
      </c>
      <c r="K7" s="8">
        <v>85</v>
      </c>
      <c r="L7" s="8">
        <v>82</v>
      </c>
      <c r="M7" s="8">
        <v>82</v>
      </c>
    </row>
    <row r="8" spans="1:13" ht="58.5" customHeight="1" x14ac:dyDescent="0.3">
      <c r="A8" s="7" t="s">
        <v>0</v>
      </c>
      <c r="B8" s="10">
        <v>8</v>
      </c>
      <c r="C8" s="10">
        <v>5</v>
      </c>
      <c r="D8" s="10">
        <v>89</v>
      </c>
      <c r="E8" s="10">
        <v>99</v>
      </c>
      <c r="F8" s="10">
        <v>48</v>
      </c>
      <c r="G8" s="10">
        <v>93</v>
      </c>
      <c r="H8" s="10">
        <v>95</v>
      </c>
      <c r="I8" s="10">
        <v>57</v>
      </c>
      <c r="J8" s="10">
        <v>89</v>
      </c>
      <c r="K8" s="10">
        <v>100</v>
      </c>
      <c r="L8" s="10">
        <v>47</v>
      </c>
      <c r="M8" s="11">
        <v>100</v>
      </c>
    </row>
    <row r="9" spans="1:13" ht="36.75" customHeight="1" x14ac:dyDescent="0.3">
      <c r="A9" s="7" t="s">
        <v>5</v>
      </c>
      <c r="B9" s="10">
        <v>0</v>
      </c>
      <c r="C9" s="10">
        <v>0</v>
      </c>
      <c r="D9" s="10">
        <v>5</v>
      </c>
      <c r="E9" s="10">
        <v>17</v>
      </c>
      <c r="F9" s="10">
        <v>28</v>
      </c>
      <c r="G9" s="10">
        <v>12</v>
      </c>
      <c r="H9" s="10">
        <v>40</v>
      </c>
      <c r="I9" s="10">
        <v>28</v>
      </c>
      <c r="J9" s="10">
        <v>13</v>
      </c>
      <c r="K9" s="10">
        <v>43</v>
      </c>
      <c r="L9" s="10">
        <v>28</v>
      </c>
      <c r="M9" s="11">
        <v>43</v>
      </c>
    </row>
    <row r="10" spans="1:13" ht="37.5" customHeight="1" x14ac:dyDescent="0.3">
      <c r="A10" s="7" t="s">
        <v>1</v>
      </c>
      <c r="B10" s="10">
        <v>0</v>
      </c>
      <c r="C10" s="10">
        <v>0</v>
      </c>
      <c r="D10" s="10">
        <v>6</v>
      </c>
      <c r="E10" s="10">
        <v>11</v>
      </c>
      <c r="F10" s="10">
        <v>9</v>
      </c>
      <c r="G10" s="10">
        <v>10</v>
      </c>
      <c r="H10" s="10">
        <v>16</v>
      </c>
      <c r="I10" s="10">
        <v>7</v>
      </c>
      <c r="J10" s="10">
        <v>10</v>
      </c>
      <c r="K10" s="10">
        <v>21</v>
      </c>
      <c r="L10" s="10">
        <v>9</v>
      </c>
      <c r="M10" s="11">
        <v>22</v>
      </c>
    </row>
    <row r="11" spans="1:13" ht="32.25" customHeight="1" x14ac:dyDescent="0.3">
      <c r="A11" s="7" t="s">
        <v>2</v>
      </c>
      <c r="B11" s="10">
        <v>7</v>
      </c>
      <c r="C11" s="10">
        <v>0</v>
      </c>
      <c r="D11" s="10">
        <v>13</v>
      </c>
      <c r="E11" s="10">
        <v>25</v>
      </c>
      <c r="F11" s="10">
        <v>23</v>
      </c>
      <c r="G11" s="12">
        <v>40</v>
      </c>
      <c r="H11" s="10">
        <v>34</v>
      </c>
      <c r="I11" s="10">
        <v>20</v>
      </c>
      <c r="J11" s="10">
        <v>38</v>
      </c>
      <c r="K11" s="10">
        <v>35</v>
      </c>
      <c r="L11" s="10">
        <v>23</v>
      </c>
      <c r="M11" s="11">
        <v>50</v>
      </c>
    </row>
    <row r="12" spans="1:13" ht="33" customHeight="1" x14ac:dyDescent="0.3">
      <c r="A12" s="7" t="s">
        <v>3</v>
      </c>
      <c r="B12" s="10">
        <v>1</v>
      </c>
      <c r="C12" s="10">
        <v>1</v>
      </c>
      <c r="D12" s="10">
        <v>2</v>
      </c>
      <c r="E12" s="10">
        <v>118</v>
      </c>
      <c r="F12" s="10">
        <v>34</v>
      </c>
      <c r="G12" s="10">
        <v>11</v>
      </c>
      <c r="H12" s="10">
        <v>184</v>
      </c>
      <c r="I12" s="10">
        <v>28</v>
      </c>
      <c r="J12" s="10">
        <v>17</v>
      </c>
      <c r="K12" s="10">
        <v>209</v>
      </c>
      <c r="L12" s="10">
        <v>34</v>
      </c>
      <c r="M12" s="11">
        <v>216</v>
      </c>
    </row>
    <row r="13" spans="1:13" ht="46.5" customHeight="1" x14ac:dyDescent="0.3">
      <c r="A13" s="7" t="s">
        <v>4</v>
      </c>
      <c r="B13" s="10">
        <v>0</v>
      </c>
      <c r="C13" s="10">
        <v>1</v>
      </c>
      <c r="D13" s="10">
        <v>0</v>
      </c>
      <c r="E13" s="10">
        <v>29</v>
      </c>
      <c r="F13" s="10">
        <v>32</v>
      </c>
      <c r="G13" s="10">
        <v>19</v>
      </c>
      <c r="H13" s="10">
        <v>32</v>
      </c>
      <c r="I13" s="10">
        <v>28</v>
      </c>
      <c r="J13" s="10">
        <v>18</v>
      </c>
      <c r="K13" s="10">
        <v>43</v>
      </c>
      <c r="L13" s="10">
        <v>32</v>
      </c>
      <c r="M13" s="11">
        <v>46</v>
      </c>
    </row>
    <row r="14" spans="1:13" ht="46.5" customHeight="1" x14ac:dyDescent="0.3">
      <c r="A14" s="13" t="s">
        <v>6</v>
      </c>
      <c r="B14" s="10">
        <v>186</v>
      </c>
      <c r="C14" s="10">
        <v>84</v>
      </c>
      <c r="D14" s="10">
        <v>32</v>
      </c>
      <c r="E14" s="10">
        <v>88</v>
      </c>
      <c r="F14" s="10">
        <v>207</v>
      </c>
      <c r="G14" s="10">
        <v>70</v>
      </c>
      <c r="H14" s="10">
        <v>96</v>
      </c>
      <c r="I14" s="10">
        <v>169</v>
      </c>
      <c r="J14" s="10">
        <v>29</v>
      </c>
      <c r="K14" s="10">
        <v>261</v>
      </c>
      <c r="L14" s="10">
        <v>183</v>
      </c>
      <c r="M14" s="11">
        <v>266</v>
      </c>
    </row>
    <row r="15" spans="1:13" s="17" customFormat="1" x14ac:dyDescent="0.3">
      <c r="A15" s="14" t="s">
        <v>8</v>
      </c>
      <c r="B15" s="15">
        <v>266</v>
      </c>
      <c r="C15" s="15">
        <v>121</v>
      </c>
      <c r="D15" s="15">
        <v>166</v>
      </c>
      <c r="E15" s="15">
        <v>472</v>
      </c>
      <c r="F15" s="15">
        <v>463</v>
      </c>
      <c r="G15" s="15">
        <v>285</v>
      </c>
      <c r="H15" s="15">
        <v>582</v>
      </c>
      <c r="I15" s="15">
        <v>422</v>
      </c>
      <c r="J15" s="15">
        <v>246</v>
      </c>
      <c r="K15" s="15">
        <v>797</v>
      </c>
      <c r="L15" s="15">
        <v>438</v>
      </c>
      <c r="M15" s="16">
        <v>825</v>
      </c>
    </row>
    <row r="17" spans="2:11" x14ac:dyDescent="0.3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3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3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3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3"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3"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3">
      <c r="C26" s="18"/>
      <c r="D26" s="18"/>
      <c r="E26" s="18"/>
      <c r="F26" s="18"/>
      <c r="G26" s="18"/>
      <c r="H26" s="18"/>
      <c r="I26" s="18"/>
      <c r="J26" s="18"/>
      <c r="K26" s="18"/>
    </row>
    <row r="27" spans="2:11" x14ac:dyDescent="0.3"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8">
    <mergeCell ref="M4:M5"/>
    <mergeCell ref="A1:L1"/>
    <mergeCell ref="A2:L2"/>
    <mergeCell ref="L4:L5"/>
    <mergeCell ref="A4:A5"/>
    <mergeCell ref="B4:E4"/>
    <mergeCell ref="F4:H4"/>
    <mergeCell ref="I4:K4"/>
  </mergeCells>
  <pageMargins left="1.1399999999999999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opLeftCell="B1" workbookViewId="0">
      <selection activeCell="D13" sqref="D13"/>
    </sheetView>
  </sheetViews>
  <sheetFormatPr defaultColWidth="9.140625" defaultRowHeight="18.75" x14ac:dyDescent="0.3"/>
  <cols>
    <col min="1" max="1" width="61.42578125" style="2" customWidth="1"/>
    <col min="2" max="2" width="15" style="2" customWidth="1"/>
    <col min="3" max="3" width="14" style="2" customWidth="1"/>
    <col min="4" max="4" width="11.42578125" style="2" customWidth="1"/>
    <col min="5" max="5" width="12.7109375" style="2" customWidth="1"/>
    <col min="6" max="6" width="13.7109375" style="2" customWidth="1"/>
    <col min="7" max="7" width="11.7109375" style="2" customWidth="1"/>
    <col min="8" max="8" width="10.85546875" style="2" customWidth="1"/>
    <col min="9" max="9" width="13" style="2" customWidth="1"/>
    <col min="10" max="10" width="10.85546875" style="2" customWidth="1"/>
    <col min="11" max="11" width="12.140625" style="2" customWidth="1"/>
    <col min="12" max="12" width="14" style="2" customWidth="1"/>
    <col min="13" max="16384" width="9.140625" style="2"/>
  </cols>
  <sheetData>
    <row r="1" spans="1:14" x14ac:dyDescent="0.3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9"/>
    </row>
    <row r="2" spans="1:14" ht="44.25" customHeight="1" x14ac:dyDescent="0.3">
      <c r="A2" s="68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0"/>
    </row>
    <row r="3" spans="1:14" x14ac:dyDescent="0.3">
      <c r="A3" s="31"/>
      <c r="B3" s="31"/>
      <c r="C3" s="31"/>
      <c r="D3" s="31"/>
      <c r="E3" s="31"/>
      <c r="F3" s="31"/>
      <c r="G3" s="31"/>
      <c r="H3" s="75" t="s">
        <v>73</v>
      </c>
      <c r="I3" s="75"/>
      <c r="J3" s="75"/>
      <c r="K3" s="75"/>
      <c r="L3" s="75"/>
    </row>
    <row r="4" spans="1:14" s="4" customFormat="1" ht="75.95" customHeight="1" x14ac:dyDescent="0.3">
      <c r="A4" s="70" t="s">
        <v>77</v>
      </c>
      <c r="B4" s="72" t="s">
        <v>9</v>
      </c>
      <c r="C4" s="73"/>
      <c r="D4" s="73"/>
      <c r="E4" s="74"/>
      <c r="F4" s="72" t="s">
        <v>10</v>
      </c>
      <c r="G4" s="73"/>
      <c r="H4" s="74"/>
      <c r="I4" s="72" t="s">
        <v>71</v>
      </c>
      <c r="J4" s="73"/>
      <c r="K4" s="74"/>
      <c r="L4" s="69" t="s">
        <v>20</v>
      </c>
    </row>
    <row r="5" spans="1:14" s="4" customFormat="1" ht="185.1" customHeight="1" x14ac:dyDescent="0.3">
      <c r="A5" s="71"/>
      <c r="B5" s="28" t="s">
        <v>11</v>
      </c>
      <c r="C5" s="28" t="s">
        <v>12</v>
      </c>
      <c r="D5" s="28" t="s">
        <v>13</v>
      </c>
      <c r="E5" s="28" t="s">
        <v>14</v>
      </c>
      <c r="F5" s="28" t="s">
        <v>22</v>
      </c>
      <c r="G5" s="28" t="s">
        <v>15</v>
      </c>
      <c r="H5" s="28" t="s">
        <v>16</v>
      </c>
      <c r="I5" s="28" t="s">
        <v>17</v>
      </c>
      <c r="J5" s="28" t="s">
        <v>15</v>
      </c>
      <c r="K5" s="28" t="s">
        <v>16</v>
      </c>
      <c r="L5" s="69"/>
    </row>
    <row r="6" spans="1:14" ht="24.6" customHeight="1" x14ac:dyDescent="0.3">
      <c r="A6" s="19">
        <v>1</v>
      </c>
      <c r="B6" s="20">
        <v>2</v>
      </c>
      <c r="C6" s="19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19">
        <v>12</v>
      </c>
      <c r="M6" s="21"/>
      <c r="N6" s="22"/>
    </row>
    <row r="7" spans="1:14" s="25" customFormat="1" ht="58.5" customHeight="1" x14ac:dyDescent="0.3">
      <c r="A7" s="23" t="s">
        <v>19</v>
      </c>
      <c r="B7" s="24">
        <v>0.75294117647058822</v>
      </c>
      <c r="C7" s="24">
        <v>0.35294117647058826</v>
      </c>
      <c r="D7" s="24">
        <v>0.22352941176470589</v>
      </c>
      <c r="E7" s="24">
        <v>1</v>
      </c>
      <c r="F7" s="24">
        <v>0.96470588235294119</v>
      </c>
      <c r="G7" s="24">
        <v>0.35294117647058826</v>
      </c>
      <c r="H7" s="24">
        <v>1</v>
      </c>
      <c r="I7" s="24">
        <v>1</v>
      </c>
      <c r="J7" s="24">
        <v>0.37647058823529411</v>
      </c>
      <c r="K7" s="24">
        <v>1</v>
      </c>
      <c r="L7" s="24">
        <v>1</v>
      </c>
    </row>
    <row r="8" spans="1:14" ht="42" customHeight="1" x14ac:dyDescent="0.3">
      <c r="A8" s="23" t="s">
        <v>0</v>
      </c>
      <c r="B8" s="24">
        <v>0.08</v>
      </c>
      <c r="C8" s="24">
        <v>0.05</v>
      </c>
      <c r="D8" s="24">
        <v>0.89</v>
      </c>
      <c r="E8" s="24">
        <v>0.99</v>
      </c>
      <c r="F8" s="24">
        <v>0.48</v>
      </c>
      <c r="G8" s="24">
        <v>0.93</v>
      </c>
      <c r="H8" s="24">
        <v>0.95</v>
      </c>
      <c r="I8" s="24">
        <v>0.56999999999999995</v>
      </c>
      <c r="J8" s="24">
        <v>0.89</v>
      </c>
      <c r="K8" s="24">
        <v>1</v>
      </c>
      <c r="L8" s="24">
        <v>0.97916666666666663</v>
      </c>
    </row>
    <row r="9" spans="1:14" ht="29.25" customHeight="1" x14ac:dyDescent="0.3">
      <c r="A9" s="23" t="s">
        <v>5</v>
      </c>
      <c r="B9" s="24">
        <v>0</v>
      </c>
      <c r="C9" s="24">
        <v>0</v>
      </c>
      <c r="D9" s="24">
        <v>0.11627906976744186</v>
      </c>
      <c r="E9" s="24">
        <v>0.39534883720930231</v>
      </c>
      <c r="F9" s="24">
        <v>0.65116279069767447</v>
      </c>
      <c r="G9" s="24">
        <v>0.27906976744186046</v>
      </c>
      <c r="H9" s="24">
        <v>0.93023255813953487</v>
      </c>
      <c r="I9" s="24">
        <v>0.65116279069767447</v>
      </c>
      <c r="J9" s="24">
        <v>0.30232558139534882</v>
      </c>
      <c r="K9" s="24">
        <v>1</v>
      </c>
      <c r="L9" s="24">
        <v>1</v>
      </c>
    </row>
    <row r="10" spans="1:14" s="26" customFormat="1" ht="45.75" customHeight="1" x14ac:dyDescent="0.25">
      <c r="A10" s="23" t="s">
        <v>1</v>
      </c>
      <c r="B10" s="24">
        <v>0</v>
      </c>
      <c r="C10" s="24">
        <v>0</v>
      </c>
      <c r="D10" s="24">
        <v>0.27272727272727271</v>
      </c>
      <c r="E10" s="24">
        <v>0.5</v>
      </c>
      <c r="F10" s="24">
        <v>0.40909090909090912</v>
      </c>
      <c r="G10" s="24">
        <v>0.45454545454545453</v>
      </c>
      <c r="H10" s="24">
        <v>0.72727272727272729</v>
      </c>
      <c r="I10" s="24">
        <v>0.31818181818181818</v>
      </c>
      <c r="J10" s="24">
        <v>0.45454545454545453</v>
      </c>
      <c r="K10" s="24">
        <v>0.95454545454545459</v>
      </c>
      <c r="L10" s="24">
        <v>1</v>
      </c>
    </row>
    <row r="11" spans="1:14" ht="39" customHeight="1" x14ac:dyDescent="0.3">
      <c r="A11" s="23" t="s">
        <v>2</v>
      </c>
      <c r="B11" s="24">
        <v>0.14000000000000001</v>
      </c>
      <c r="C11" s="24">
        <v>0</v>
      </c>
      <c r="D11" s="24">
        <v>0.26</v>
      </c>
      <c r="E11" s="24">
        <v>0.5</v>
      </c>
      <c r="F11" s="24">
        <v>0.46</v>
      </c>
      <c r="G11" s="24">
        <v>0.8</v>
      </c>
      <c r="H11" s="24">
        <v>0.68</v>
      </c>
      <c r="I11" s="24">
        <v>0.4</v>
      </c>
      <c r="J11" s="24">
        <v>0.76</v>
      </c>
      <c r="K11" s="24">
        <v>0.7</v>
      </c>
      <c r="L11" s="24">
        <v>1</v>
      </c>
    </row>
    <row r="12" spans="1:14" ht="25.5" customHeight="1" x14ac:dyDescent="0.3">
      <c r="A12" s="23" t="s">
        <v>3</v>
      </c>
      <c r="B12" s="24">
        <v>4.6296296296296294E-3</v>
      </c>
      <c r="C12" s="24">
        <v>4.6296296296296294E-3</v>
      </c>
      <c r="D12" s="24">
        <v>9.2592592592592587E-3</v>
      </c>
      <c r="E12" s="24">
        <v>0.54629629629629628</v>
      </c>
      <c r="F12" s="24">
        <v>0.15740740740740741</v>
      </c>
      <c r="G12" s="24">
        <v>5.0925925925925923E-2</v>
      </c>
      <c r="H12" s="24">
        <v>0.85185185185185186</v>
      </c>
      <c r="I12" s="24">
        <v>0.12962962962962962</v>
      </c>
      <c r="J12" s="24">
        <v>7.8703703703703706E-2</v>
      </c>
      <c r="K12" s="24">
        <v>0.96759259259259256</v>
      </c>
      <c r="L12" s="24">
        <v>1</v>
      </c>
    </row>
    <row r="13" spans="1:14" ht="49.5" customHeight="1" x14ac:dyDescent="0.3">
      <c r="A13" s="23" t="s">
        <v>4</v>
      </c>
      <c r="B13" s="24">
        <v>0</v>
      </c>
      <c r="C13" s="24">
        <v>2.1739130434782608E-2</v>
      </c>
      <c r="D13" s="24">
        <v>0</v>
      </c>
      <c r="E13" s="24">
        <v>0.63043478260869568</v>
      </c>
      <c r="F13" s="24">
        <v>0.69565217391304346</v>
      </c>
      <c r="G13" s="24">
        <v>0.41304347826086957</v>
      </c>
      <c r="H13" s="24">
        <v>0.69565217391304346</v>
      </c>
      <c r="I13" s="24">
        <v>0.60869565217391308</v>
      </c>
      <c r="J13" s="24">
        <v>0.39130434782608697</v>
      </c>
      <c r="K13" s="24">
        <v>0.93478260869565222</v>
      </c>
      <c r="L13" s="24">
        <v>1</v>
      </c>
    </row>
    <row r="14" spans="1:14" ht="49.5" customHeight="1" x14ac:dyDescent="0.3">
      <c r="A14" s="23" t="s">
        <v>6</v>
      </c>
      <c r="B14" s="24">
        <v>0.6992481203007519</v>
      </c>
      <c r="C14" s="24">
        <v>0.31578947368421051</v>
      </c>
      <c r="D14" s="24">
        <v>0.12030075187969924</v>
      </c>
      <c r="E14" s="24">
        <v>0.33082706766917291</v>
      </c>
      <c r="F14" s="24">
        <v>0.77819548872180455</v>
      </c>
      <c r="G14" s="24">
        <v>0.26315789473684209</v>
      </c>
      <c r="H14" s="24">
        <v>0.36090225563909772</v>
      </c>
      <c r="I14" s="24">
        <v>0.63533834586466165</v>
      </c>
      <c r="J14" s="24">
        <v>0.10902255639097744</v>
      </c>
      <c r="K14" s="24">
        <v>0.98120300751879697</v>
      </c>
      <c r="L14" s="24">
        <v>0.88405797101449279</v>
      </c>
    </row>
    <row r="15" spans="1:14" s="4" customFormat="1" x14ac:dyDescent="0.3">
      <c r="A15" s="32" t="s">
        <v>8</v>
      </c>
      <c r="B15" s="33">
        <v>0.32242424242424245</v>
      </c>
      <c r="C15" s="33">
        <v>0.14666666666666667</v>
      </c>
      <c r="D15" s="33">
        <v>0.2012121212121212</v>
      </c>
      <c r="E15" s="33">
        <v>0.57212121212121214</v>
      </c>
      <c r="F15" s="33">
        <v>0.56121212121212116</v>
      </c>
      <c r="G15" s="33">
        <v>0.34545454545454546</v>
      </c>
      <c r="H15" s="33">
        <v>0.70545454545454545</v>
      </c>
      <c r="I15" s="33">
        <v>0.51151515151515148</v>
      </c>
      <c r="J15" s="33">
        <v>0.29818181818181816</v>
      </c>
      <c r="K15" s="33">
        <v>0.96606060606060606</v>
      </c>
      <c r="L15" s="34">
        <v>0.94600431965442766</v>
      </c>
    </row>
    <row r="16" spans="1:14" x14ac:dyDescent="0.3"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mergeCells count="8">
    <mergeCell ref="A1:L1"/>
    <mergeCell ref="A2:L2"/>
    <mergeCell ref="A4:A5"/>
    <mergeCell ref="I4:K4"/>
    <mergeCell ref="B4:E4"/>
    <mergeCell ref="F4:H4"/>
    <mergeCell ref="L4:L5"/>
    <mergeCell ref="H3:L3"/>
  </mergeCells>
  <pageMargins left="1.49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topLeftCell="G1" zoomScale="82" zoomScaleNormal="82" workbookViewId="0">
      <selection activeCell="AB9" sqref="AB9"/>
    </sheetView>
  </sheetViews>
  <sheetFormatPr defaultColWidth="9.140625" defaultRowHeight="15.75" x14ac:dyDescent="0.25"/>
  <cols>
    <col min="1" max="1" width="4.5703125" style="38" customWidth="1"/>
    <col min="2" max="2" width="43.28515625" style="62" customWidth="1"/>
    <col min="3" max="3" width="11" style="57" customWidth="1"/>
    <col min="4" max="4" width="9.5703125" style="57" customWidth="1"/>
    <col min="5" max="5" width="9.42578125" style="57" customWidth="1"/>
    <col min="6" max="6" width="6.85546875" style="57" customWidth="1"/>
    <col min="7" max="7" width="6.5703125" style="57" customWidth="1"/>
    <col min="8" max="8" width="7.28515625" style="57" customWidth="1"/>
    <col min="9" max="9" width="7.5703125" style="57" customWidth="1"/>
    <col min="10" max="10" width="6.42578125" style="57" customWidth="1"/>
    <col min="11" max="11" width="7.28515625" style="57" customWidth="1"/>
    <col min="12" max="12" width="7.85546875" style="57" customWidth="1"/>
    <col min="13" max="13" width="7.140625" style="57" customWidth="1"/>
    <col min="14" max="14" width="7" style="57" customWidth="1"/>
    <col min="15" max="15" width="8" style="57" customWidth="1"/>
    <col min="16" max="16" width="6.85546875" style="57" customWidth="1"/>
    <col min="17" max="18" width="6.42578125" style="57" customWidth="1"/>
    <col min="19" max="19" width="7.7109375" style="57" customWidth="1"/>
    <col min="20" max="20" width="9.140625" style="57"/>
    <col min="21" max="21" width="7.5703125" style="57" customWidth="1"/>
    <col min="22" max="23" width="7.28515625" style="57" customWidth="1"/>
    <col min="24" max="24" width="10.28515625" style="38" customWidth="1"/>
    <col min="25" max="25" width="10" style="38" customWidth="1"/>
    <col min="26" max="26" width="9.140625" style="38"/>
    <col min="27" max="27" width="14.140625" style="38" bestFit="1" customWidth="1"/>
    <col min="28" max="16384" width="9.140625" style="38"/>
  </cols>
  <sheetData>
    <row r="1" spans="1:25" s="35" customFormat="1" ht="18.75" x14ac:dyDescent="0.25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76" t="s">
        <v>79</v>
      </c>
      <c r="X1" s="76"/>
      <c r="Y1" s="76"/>
    </row>
    <row r="2" spans="1:25" ht="18.75" x14ac:dyDescent="0.3">
      <c r="B2" s="77" t="s">
        <v>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5" ht="18.75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78" t="s">
        <v>78</v>
      </c>
      <c r="W3" s="78"/>
      <c r="X3" s="78"/>
      <c r="Y3" s="78"/>
    </row>
    <row r="4" spans="1:25" s="46" customFormat="1" ht="31.5" x14ac:dyDescent="0.25">
      <c r="A4" s="40" t="s">
        <v>24</v>
      </c>
      <c r="B4" s="41" t="s">
        <v>25</v>
      </c>
      <c r="C4" s="42" t="s">
        <v>26</v>
      </c>
      <c r="D4" s="43" t="s">
        <v>27</v>
      </c>
      <c r="E4" s="43" t="s">
        <v>28</v>
      </c>
      <c r="F4" s="43" t="s">
        <v>29</v>
      </c>
      <c r="G4" s="43" t="s">
        <v>30</v>
      </c>
      <c r="H4" s="43" t="s">
        <v>31</v>
      </c>
      <c r="I4" s="43" t="s">
        <v>32</v>
      </c>
      <c r="J4" s="43" t="s">
        <v>33</v>
      </c>
      <c r="K4" s="43" t="s">
        <v>34</v>
      </c>
      <c r="L4" s="43" t="s">
        <v>35</v>
      </c>
      <c r="M4" s="43" t="s">
        <v>36</v>
      </c>
      <c r="N4" s="43" t="s">
        <v>37</v>
      </c>
      <c r="O4" s="43" t="s">
        <v>38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4" t="s">
        <v>8</v>
      </c>
      <c r="Y4" s="45" t="s">
        <v>47</v>
      </c>
    </row>
    <row r="5" spans="1:25" ht="28.5" x14ac:dyDescent="0.25">
      <c r="A5" s="40">
        <v>1</v>
      </c>
      <c r="B5" s="47" t="s">
        <v>48</v>
      </c>
      <c r="C5" s="48" t="s">
        <v>49</v>
      </c>
      <c r="D5" s="49"/>
      <c r="E5" s="50">
        <v>3077</v>
      </c>
      <c r="F5" s="50">
        <v>689</v>
      </c>
      <c r="G5" s="50">
        <v>357</v>
      </c>
      <c r="H5" s="50">
        <v>447</v>
      </c>
      <c r="I5" s="50">
        <v>410</v>
      </c>
      <c r="J5" s="50">
        <v>507</v>
      </c>
      <c r="K5" s="50">
        <v>428</v>
      </c>
      <c r="L5" s="50">
        <v>410</v>
      </c>
      <c r="M5" s="50">
        <v>488</v>
      </c>
      <c r="N5" s="50">
        <v>173</v>
      </c>
      <c r="O5" s="50">
        <v>248</v>
      </c>
      <c r="P5" s="50">
        <v>118</v>
      </c>
      <c r="Q5" s="50">
        <v>11</v>
      </c>
      <c r="R5" s="50">
        <v>391</v>
      </c>
      <c r="S5" s="50">
        <v>57</v>
      </c>
      <c r="T5" s="50">
        <v>98</v>
      </c>
      <c r="U5" s="51">
        <f>108+179</f>
        <v>287</v>
      </c>
      <c r="V5" s="50">
        <v>61</v>
      </c>
      <c r="W5" s="50">
        <v>20</v>
      </c>
      <c r="X5" s="50">
        <f>SUM(E5:W5)</f>
        <v>8277</v>
      </c>
      <c r="Y5" s="52">
        <f>X5/$X$25</f>
        <v>0.14352847333009641</v>
      </c>
    </row>
    <row r="6" spans="1:25" ht="42.75" x14ac:dyDescent="0.25">
      <c r="A6" s="40">
        <v>2</v>
      </c>
      <c r="B6" s="47" t="s">
        <v>50</v>
      </c>
      <c r="C6" s="48" t="s">
        <v>51</v>
      </c>
      <c r="D6" s="50">
        <v>3357</v>
      </c>
      <c r="E6" s="49"/>
      <c r="F6" s="50">
        <v>218</v>
      </c>
      <c r="G6" s="50">
        <v>185</v>
      </c>
      <c r="H6" s="50">
        <v>319</v>
      </c>
      <c r="I6" s="50">
        <v>218</v>
      </c>
      <c r="J6" s="50">
        <v>195</v>
      </c>
      <c r="K6" s="50">
        <v>203</v>
      </c>
      <c r="L6" s="50">
        <v>218</v>
      </c>
      <c r="M6" s="50">
        <v>230</v>
      </c>
      <c r="N6" s="50">
        <v>200</v>
      </c>
      <c r="O6" s="50">
        <v>88</v>
      </c>
      <c r="P6" s="50">
        <v>56</v>
      </c>
      <c r="Q6" s="50">
        <v>117</v>
      </c>
      <c r="R6" s="50">
        <v>133</v>
      </c>
      <c r="S6" s="50">
        <v>16</v>
      </c>
      <c r="T6" s="50">
        <v>369</v>
      </c>
      <c r="U6" s="51">
        <f>3+3</f>
        <v>6</v>
      </c>
      <c r="V6" s="50">
        <v>4</v>
      </c>
      <c r="W6" s="50">
        <v>247</v>
      </c>
      <c r="X6" s="50">
        <f t="shared" ref="X6:X23" si="0">SUM(D6:W6)</f>
        <v>6379</v>
      </c>
      <c r="Y6" s="52">
        <f t="shared" ref="Y6:Y24" si="1">X6/$X$25</f>
        <v>0.11061593951584935</v>
      </c>
    </row>
    <row r="7" spans="1:25" ht="28.5" x14ac:dyDescent="0.25">
      <c r="A7" s="40">
        <v>3</v>
      </c>
      <c r="B7" s="47" t="s">
        <v>52</v>
      </c>
      <c r="C7" s="48" t="s">
        <v>29</v>
      </c>
      <c r="D7" s="50">
        <v>762</v>
      </c>
      <c r="E7" s="50">
        <v>132</v>
      </c>
      <c r="F7" s="49"/>
      <c r="G7" s="50">
        <v>14</v>
      </c>
      <c r="H7" s="50">
        <v>5</v>
      </c>
      <c r="I7" s="50">
        <v>8</v>
      </c>
      <c r="J7" s="50">
        <v>13</v>
      </c>
      <c r="K7" s="50">
        <v>7</v>
      </c>
      <c r="L7" s="50">
        <v>10</v>
      </c>
      <c r="M7" s="50">
        <v>2</v>
      </c>
      <c r="N7" s="50">
        <v>94</v>
      </c>
      <c r="O7" s="50">
        <v>1349</v>
      </c>
      <c r="P7" s="50">
        <v>31</v>
      </c>
      <c r="Q7" s="50">
        <v>6</v>
      </c>
      <c r="R7" s="50">
        <v>311</v>
      </c>
      <c r="S7" s="50">
        <v>31</v>
      </c>
      <c r="T7" s="50">
        <v>137</v>
      </c>
      <c r="U7" s="51">
        <f>5+5</f>
        <v>10</v>
      </c>
      <c r="V7" s="50">
        <v>214</v>
      </c>
      <c r="W7" s="50">
        <v>103</v>
      </c>
      <c r="X7" s="50">
        <f t="shared" si="0"/>
        <v>3239</v>
      </c>
      <c r="Y7" s="52">
        <f t="shared" si="1"/>
        <v>5.6166331414302557E-2</v>
      </c>
    </row>
    <row r="8" spans="1:25" ht="28.5" x14ac:dyDescent="0.25">
      <c r="A8" s="40">
        <v>4</v>
      </c>
      <c r="B8" s="47" t="s">
        <v>53</v>
      </c>
      <c r="C8" s="48" t="s">
        <v>30</v>
      </c>
      <c r="D8" s="50">
        <v>472</v>
      </c>
      <c r="E8" s="50">
        <v>125</v>
      </c>
      <c r="F8" s="50">
        <v>1</v>
      </c>
      <c r="G8" s="49"/>
      <c r="H8" s="50">
        <v>0</v>
      </c>
      <c r="I8" s="50">
        <v>2</v>
      </c>
      <c r="J8" s="50">
        <v>1</v>
      </c>
      <c r="K8" s="50">
        <v>3</v>
      </c>
      <c r="L8" s="50">
        <v>0</v>
      </c>
      <c r="M8" s="50">
        <v>2</v>
      </c>
      <c r="N8" s="50">
        <v>61</v>
      </c>
      <c r="O8" s="50">
        <v>702</v>
      </c>
      <c r="P8" s="50">
        <v>10</v>
      </c>
      <c r="Q8" s="50">
        <v>5</v>
      </c>
      <c r="R8" s="50">
        <v>402</v>
      </c>
      <c r="S8" s="50">
        <v>129</v>
      </c>
      <c r="T8" s="50">
        <v>106</v>
      </c>
      <c r="U8" s="51">
        <f>9</f>
        <v>9</v>
      </c>
      <c r="V8" s="50">
        <v>157</v>
      </c>
      <c r="W8" s="50">
        <v>67</v>
      </c>
      <c r="X8" s="50">
        <f t="shared" si="0"/>
        <v>2254</v>
      </c>
      <c r="Y8" s="52">
        <f t="shared" si="1"/>
        <v>3.9085801484358744E-2</v>
      </c>
    </row>
    <row r="9" spans="1:25" ht="28.5" x14ac:dyDescent="0.25">
      <c r="A9" s="40">
        <v>5</v>
      </c>
      <c r="B9" s="47" t="s">
        <v>54</v>
      </c>
      <c r="C9" s="48" t="s">
        <v>31</v>
      </c>
      <c r="D9" s="50">
        <v>728</v>
      </c>
      <c r="E9" s="50">
        <v>297</v>
      </c>
      <c r="F9" s="50">
        <v>2</v>
      </c>
      <c r="G9" s="50">
        <v>0</v>
      </c>
      <c r="H9" s="49"/>
      <c r="I9" s="50">
        <v>5</v>
      </c>
      <c r="J9" s="50">
        <v>5</v>
      </c>
      <c r="K9" s="50">
        <v>1</v>
      </c>
      <c r="L9" s="50">
        <v>0</v>
      </c>
      <c r="M9" s="50">
        <v>1</v>
      </c>
      <c r="N9" s="50">
        <v>114</v>
      </c>
      <c r="O9" s="50">
        <v>1702</v>
      </c>
      <c r="P9" s="50">
        <v>16</v>
      </c>
      <c r="Q9" s="50">
        <v>12</v>
      </c>
      <c r="R9" s="50">
        <v>384</v>
      </c>
      <c r="S9" s="50">
        <v>21</v>
      </c>
      <c r="T9" s="50">
        <v>59</v>
      </c>
      <c r="U9" s="51">
        <f>20+4</f>
        <v>24</v>
      </c>
      <c r="V9" s="50">
        <v>182</v>
      </c>
      <c r="W9" s="50">
        <v>68</v>
      </c>
      <c r="X9" s="50">
        <f t="shared" si="0"/>
        <v>3621</v>
      </c>
      <c r="Y9" s="52">
        <f t="shared" si="1"/>
        <v>6.2790455712006657E-2</v>
      </c>
    </row>
    <row r="10" spans="1:25" ht="28.5" x14ac:dyDescent="0.25">
      <c r="A10" s="40">
        <v>6</v>
      </c>
      <c r="B10" s="47" t="s">
        <v>55</v>
      </c>
      <c r="C10" s="48" t="s">
        <v>32</v>
      </c>
      <c r="D10" s="50">
        <v>664</v>
      </c>
      <c r="E10" s="50">
        <v>155</v>
      </c>
      <c r="F10" s="50">
        <v>4</v>
      </c>
      <c r="G10" s="50">
        <v>7</v>
      </c>
      <c r="H10" s="50">
        <v>6</v>
      </c>
      <c r="I10" s="49"/>
      <c r="J10" s="50">
        <v>9</v>
      </c>
      <c r="K10" s="50">
        <v>6</v>
      </c>
      <c r="L10" s="50">
        <v>2</v>
      </c>
      <c r="M10" s="50">
        <v>5</v>
      </c>
      <c r="N10" s="50">
        <v>100</v>
      </c>
      <c r="O10" s="50">
        <v>893</v>
      </c>
      <c r="P10" s="50">
        <v>9</v>
      </c>
      <c r="Q10" s="50">
        <v>8</v>
      </c>
      <c r="R10" s="50">
        <v>316</v>
      </c>
      <c r="S10" s="50">
        <v>30</v>
      </c>
      <c r="T10" s="50">
        <v>59</v>
      </c>
      <c r="U10" s="51">
        <f>15+1</f>
        <v>16</v>
      </c>
      <c r="V10" s="50">
        <v>168</v>
      </c>
      <c r="W10" s="50">
        <v>63</v>
      </c>
      <c r="X10" s="50">
        <f t="shared" si="0"/>
        <v>2520</v>
      </c>
      <c r="Y10" s="52">
        <f t="shared" si="1"/>
        <v>4.369841159741971E-2</v>
      </c>
    </row>
    <row r="11" spans="1:25" ht="28.5" x14ac:dyDescent="0.25">
      <c r="A11" s="40">
        <v>7</v>
      </c>
      <c r="B11" s="47" t="s">
        <v>56</v>
      </c>
      <c r="C11" s="48" t="s">
        <v>33</v>
      </c>
      <c r="D11" s="50">
        <v>560</v>
      </c>
      <c r="E11" s="50">
        <v>141</v>
      </c>
      <c r="F11" s="50">
        <v>8</v>
      </c>
      <c r="G11" s="50">
        <v>1</v>
      </c>
      <c r="H11" s="50">
        <v>3</v>
      </c>
      <c r="I11" s="50">
        <v>2</v>
      </c>
      <c r="J11" s="49"/>
      <c r="K11" s="50">
        <v>9</v>
      </c>
      <c r="L11" s="50">
        <v>5</v>
      </c>
      <c r="M11" s="50">
        <v>2</v>
      </c>
      <c r="N11" s="50">
        <v>117</v>
      </c>
      <c r="O11" s="50">
        <v>1316</v>
      </c>
      <c r="P11" s="50">
        <v>8</v>
      </c>
      <c r="Q11" s="50">
        <v>10</v>
      </c>
      <c r="R11" s="50">
        <v>375</v>
      </c>
      <c r="S11" s="50">
        <v>18</v>
      </c>
      <c r="T11" s="50">
        <v>91</v>
      </c>
      <c r="U11" s="51">
        <v>10</v>
      </c>
      <c r="V11" s="50">
        <v>179</v>
      </c>
      <c r="W11" s="50">
        <v>70</v>
      </c>
      <c r="X11" s="50">
        <f t="shared" si="0"/>
        <v>2925</v>
      </c>
      <c r="Y11" s="52">
        <f t="shared" si="1"/>
        <v>5.0721370604147879E-2</v>
      </c>
    </row>
    <row r="12" spans="1:25" ht="28.5" x14ac:dyDescent="0.25">
      <c r="A12" s="40">
        <v>8</v>
      </c>
      <c r="B12" s="47" t="s">
        <v>57</v>
      </c>
      <c r="C12" s="48" t="s">
        <v>34</v>
      </c>
      <c r="D12" s="50">
        <v>577</v>
      </c>
      <c r="E12" s="50">
        <v>148</v>
      </c>
      <c r="F12" s="50">
        <v>12</v>
      </c>
      <c r="G12" s="50">
        <v>1</v>
      </c>
      <c r="H12" s="50">
        <v>0</v>
      </c>
      <c r="I12" s="50">
        <v>4</v>
      </c>
      <c r="J12" s="50">
        <v>2</v>
      </c>
      <c r="K12" s="49"/>
      <c r="L12" s="50">
        <v>7</v>
      </c>
      <c r="M12" s="50">
        <v>0</v>
      </c>
      <c r="N12" s="50">
        <v>114</v>
      </c>
      <c r="O12" s="50">
        <v>981</v>
      </c>
      <c r="P12" s="50">
        <v>56</v>
      </c>
      <c r="Q12" s="50">
        <v>1</v>
      </c>
      <c r="R12" s="50">
        <v>376</v>
      </c>
      <c r="S12" s="50">
        <v>26</v>
      </c>
      <c r="T12" s="50">
        <v>153</v>
      </c>
      <c r="U12" s="51">
        <v>9</v>
      </c>
      <c r="V12" s="50">
        <v>179</v>
      </c>
      <c r="W12" s="50">
        <v>66</v>
      </c>
      <c r="X12" s="50">
        <f t="shared" si="0"/>
        <v>2712</v>
      </c>
      <c r="Y12" s="52">
        <f t="shared" si="1"/>
        <v>4.702781438579455E-2</v>
      </c>
    </row>
    <row r="13" spans="1:25" ht="28.5" x14ac:dyDescent="0.25">
      <c r="A13" s="40">
        <v>9</v>
      </c>
      <c r="B13" s="47" t="s">
        <v>58</v>
      </c>
      <c r="C13" s="48" t="s">
        <v>35</v>
      </c>
      <c r="D13" s="50">
        <v>534</v>
      </c>
      <c r="E13" s="50">
        <v>143</v>
      </c>
      <c r="F13" s="50">
        <v>4</v>
      </c>
      <c r="G13" s="50">
        <v>4</v>
      </c>
      <c r="H13" s="50">
        <v>10</v>
      </c>
      <c r="I13" s="50">
        <v>6</v>
      </c>
      <c r="J13" s="50">
        <v>10</v>
      </c>
      <c r="K13" s="50">
        <v>10</v>
      </c>
      <c r="L13" s="49"/>
      <c r="M13" s="50">
        <v>3</v>
      </c>
      <c r="N13" s="50">
        <v>60</v>
      </c>
      <c r="O13" s="50">
        <v>1493</v>
      </c>
      <c r="P13" s="50">
        <v>23</v>
      </c>
      <c r="Q13" s="50">
        <v>1</v>
      </c>
      <c r="R13" s="50">
        <v>415</v>
      </c>
      <c r="S13" s="50">
        <v>25</v>
      </c>
      <c r="T13" s="50">
        <v>72</v>
      </c>
      <c r="U13" s="51">
        <v>19</v>
      </c>
      <c r="V13" s="50">
        <v>159</v>
      </c>
      <c r="W13" s="50">
        <v>175</v>
      </c>
      <c r="X13" s="50">
        <f t="shared" si="0"/>
        <v>3166</v>
      </c>
      <c r="Y13" s="52">
        <f t="shared" si="1"/>
        <v>5.490046472913921E-2</v>
      </c>
    </row>
    <row r="14" spans="1:25" ht="42.75" x14ac:dyDescent="0.25">
      <c r="A14" s="40">
        <v>10</v>
      </c>
      <c r="B14" s="47" t="s">
        <v>59</v>
      </c>
      <c r="C14" s="48" t="s">
        <v>36</v>
      </c>
      <c r="D14" s="50">
        <v>531</v>
      </c>
      <c r="E14" s="50">
        <v>171</v>
      </c>
      <c r="F14" s="50">
        <v>0</v>
      </c>
      <c r="G14" s="50">
        <v>10</v>
      </c>
      <c r="H14" s="50">
        <v>0</v>
      </c>
      <c r="I14" s="50">
        <v>3</v>
      </c>
      <c r="J14" s="50">
        <v>5</v>
      </c>
      <c r="K14" s="50">
        <v>0</v>
      </c>
      <c r="L14" s="50">
        <v>3</v>
      </c>
      <c r="M14" s="49"/>
      <c r="N14" s="50">
        <v>116</v>
      </c>
      <c r="O14" s="50">
        <v>1156</v>
      </c>
      <c r="P14" s="50">
        <v>21</v>
      </c>
      <c r="Q14" s="50">
        <v>9</v>
      </c>
      <c r="R14" s="50">
        <v>343</v>
      </c>
      <c r="S14" s="50">
        <v>26</v>
      </c>
      <c r="T14" s="50">
        <v>86</v>
      </c>
      <c r="U14" s="51">
        <f>9+1</f>
        <v>10</v>
      </c>
      <c r="V14" s="50">
        <v>180</v>
      </c>
      <c r="W14" s="50">
        <v>101</v>
      </c>
      <c r="X14" s="50">
        <f t="shared" si="0"/>
        <v>2771</v>
      </c>
      <c r="Y14" s="52">
        <f t="shared" si="1"/>
        <v>4.80509121176389E-2</v>
      </c>
    </row>
    <row r="15" spans="1:25" ht="42.75" x14ac:dyDescent="0.25">
      <c r="A15" s="40">
        <v>11</v>
      </c>
      <c r="B15" s="47" t="s">
        <v>60</v>
      </c>
      <c r="C15" s="48" t="s">
        <v>37</v>
      </c>
      <c r="D15" s="50">
        <v>217</v>
      </c>
      <c r="E15" s="50">
        <v>160</v>
      </c>
      <c r="F15" s="50">
        <v>79</v>
      </c>
      <c r="G15" s="50">
        <v>87</v>
      </c>
      <c r="H15" s="50">
        <v>109</v>
      </c>
      <c r="I15" s="50">
        <v>128</v>
      </c>
      <c r="J15" s="50">
        <v>95</v>
      </c>
      <c r="K15" s="50">
        <v>99</v>
      </c>
      <c r="L15" s="50">
        <v>99</v>
      </c>
      <c r="M15" s="50">
        <v>94</v>
      </c>
      <c r="N15" s="49"/>
      <c r="O15" s="50">
        <v>114</v>
      </c>
      <c r="P15" s="50">
        <v>8</v>
      </c>
      <c r="Q15" s="50">
        <v>0</v>
      </c>
      <c r="R15" s="50">
        <v>141</v>
      </c>
      <c r="S15" s="50">
        <v>1</v>
      </c>
      <c r="T15" s="50">
        <v>9</v>
      </c>
      <c r="U15" s="51">
        <f>4+1</f>
        <v>5</v>
      </c>
      <c r="V15" s="50">
        <v>0</v>
      </c>
      <c r="W15" s="50">
        <v>5</v>
      </c>
      <c r="X15" s="50">
        <f t="shared" si="0"/>
        <v>1450</v>
      </c>
      <c r="Y15" s="52">
        <f t="shared" si="1"/>
        <v>2.5143927308039122E-2</v>
      </c>
    </row>
    <row r="16" spans="1:25" ht="28.5" x14ac:dyDescent="0.25">
      <c r="A16" s="40">
        <v>12</v>
      </c>
      <c r="B16" s="47" t="s">
        <v>61</v>
      </c>
      <c r="C16" s="48" t="s">
        <v>38</v>
      </c>
      <c r="D16" s="50">
        <v>317</v>
      </c>
      <c r="E16" s="50">
        <v>86</v>
      </c>
      <c r="F16" s="50">
        <v>817</v>
      </c>
      <c r="G16" s="50">
        <v>810</v>
      </c>
      <c r="H16" s="50">
        <v>1050</v>
      </c>
      <c r="I16" s="50">
        <v>960</v>
      </c>
      <c r="J16" s="50">
        <v>1006</v>
      </c>
      <c r="K16" s="50">
        <v>789</v>
      </c>
      <c r="L16" s="50">
        <v>894</v>
      </c>
      <c r="M16" s="50">
        <v>836</v>
      </c>
      <c r="N16" s="50">
        <v>77</v>
      </c>
      <c r="O16" s="49"/>
      <c r="P16" s="50">
        <v>172</v>
      </c>
      <c r="Q16" s="50">
        <v>11</v>
      </c>
      <c r="R16" s="50">
        <v>139</v>
      </c>
      <c r="S16" s="50">
        <v>20</v>
      </c>
      <c r="T16" s="50">
        <v>27</v>
      </c>
      <c r="U16" s="51">
        <v>11</v>
      </c>
      <c r="V16" s="50">
        <v>3</v>
      </c>
      <c r="W16" s="50">
        <v>28</v>
      </c>
      <c r="X16" s="50">
        <f t="shared" si="0"/>
        <v>8053</v>
      </c>
      <c r="Y16" s="52">
        <f t="shared" si="1"/>
        <v>0.13964417007699245</v>
      </c>
    </row>
    <row r="17" spans="1:30" ht="31.5" customHeight="1" x14ac:dyDescent="0.25">
      <c r="A17" s="40">
        <v>13</v>
      </c>
      <c r="B17" s="47" t="s">
        <v>62</v>
      </c>
      <c r="C17" s="48" t="s">
        <v>39</v>
      </c>
      <c r="D17" s="50">
        <v>173</v>
      </c>
      <c r="E17" s="50">
        <v>78</v>
      </c>
      <c r="F17" s="50">
        <v>34</v>
      </c>
      <c r="G17" s="50">
        <v>24</v>
      </c>
      <c r="H17" s="50">
        <v>29</v>
      </c>
      <c r="I17" s="50">
        <v>22</v>
      </c>
      <c r="J17" s="50">
        <v>21</v>
      </c>
      <c r="K17" s="50">
        <v>51</v>
      </c>
      <c r="L17" s="50">
        <v>21</v>
      </c>
      <c r="M17" s="50">
        <v>22</v>
      </c>
      <c r="N17" s="50">
        <v>7</v>
      </c>
      <c r="O17" s="50">
        <v>705</v>
      </c>
      <c r="P17" s="49"/>
      <c r="Q17" s="50">
        <v>0</v>
      </c>
      <c r="R17" s="50">
        <v>26</v>
      </c>
      <c r="S17" s="50">
        <v>2</v>
      </c>
      <c r="T17" s="50">
        <v>9</v>
      </c>
      <c r="U17" s="51">
        <v>1</v>
      </c>
      <c r="V17" s="50">
        <v>0</v>
      </c>
      <c r="W17" s="50">
        <v>17</v>
      </c>
      <c r="X17" s="50">
        <f t="shared" si="0"/>
        <v>1242</v>
      </c>
      <c r="Y17" s="52">
        <f t="shared" si="1"/>
        <v>2.1537074287299715E-2</v>
      </c>
    </row>
    <row r="18" spans="1:30" ht="29.25" customHeight="1" x14ac:dyDescent="0.25">
      <c r="A18" s="40">
        <v>14</v>
      </c>
      <c r="B18" s="53" t="s">
        <v>63</v>
      </c>
      <c r="C18" s="48" t="s">
        <v>40</v>
      </c>
      <c r="D18" s="50">
        <v>10</v>
      </c>
      <c r="E18" s="50">
        <v>181</v>
      </c>
      <c r="F18" s="50">
        <v>10</v>
      </c>
      <c r="G18" s="50">
        <v>7</v>
      </c>
      <c r="H18" s="50">
        <v>10</v>
      </c>
      <c r="I18" s="50">
        <v>12</v>
      </c>
      <c r="J18" s="50">
        <v>6</v>
      </c>
      <c r="K18" s="50">
        <v>2</v>
      </c>
      <c r="L18" s="50">
        <v>2</v>
      </c>
      <c r="M18" s="50">
        <v>9</v>
      </c>
      <c r="N18" s="50">
        <v>9</v>
      </c>
      <c r="O18" s="50">
        <v>10</v>
      </c>
      <c r="P18" s="50">
        <v>0</v>
      </c>
      <c r="Q18" s="49"/>
      <c r="R18" s="50">
        <v>36</v>
      </c>
      <c r="S18" s="50">
        <v>4</v>
      </c>
      <c r="T18" s="50">
        <v>11</v>
      </c>
      <c r="U18" s="51">
        <v>1</v>
      </c>
      <c r="V18" s="50">
        <v>4</v>
      </c>
      <c r="W18" s="50">
        <v>2</v>
      </c>
      <c r="X18" s="50">
        <f t="shared" si="0"/>
        <v>326</v>
      </c>
      <c r="Y18" s="52">
        <f t="shared" si="1"/>
        <v>5.6530484844281061E-3</v>
      </c>
    </row>
    <row r="19" spans="1:30" ht="29.25" x14ac:dyDescent="0.25">
      <c r="A19" s="40">
        <v>15</v>
      </c>
      <c r="B19" s="53" t="s">
        <v>64</v>
      </c>
      <c r="C19" s="48" t="s">
        <v>41</v>
      </c>
      <c r="D19" s="50">
        <v>240</v>
      </c>
      <c r="E19" s="50">
        <v>162</v>
      </c>
      <c r="F19" s="50">
        <v>213</v>
      </c>
      <c r="G19" s="50">
        <v>215</v>
      </c>
      <c r="H19" s="50">
        <v>242</v>
      </c>
      <c r="I19" s="50">
        <v>221</v>
      </c>
      <c r="J19" s="50">
        <v>220</v>
      </c>
      <c r="K19" s="50">
        <v>241</v>
      </c>
      <c r="L19" s="50">
        <v>210</v>
      </c>
      <c r="M19" s="50">
        <v>226</v>
      </c>
      <c r="N19" s="50">
        <v>145</v>
      </c>
      <c r="O19" s="50">
        <v>206</v>
      </c>
      <c r="P19" s="50">
        <v>35</v>
      </c>
      <c r="Q19" s="50">
        <v>50</v>
      </c>
      <c r="R19" s="49"/>
      <c r="S19" s="50">
        <v>101</v>
      </c>
      <c r="T19" s="50">
        <v>91</v>
      </c>
      <c r="U19" s="51">
        <f>1+2</f>
        <v>3</v>
      </c>
      <c r="V19" s="50">
        <v>231</v>
      </c>
      <c r="W19" s="50">
        <v>30</v>
      </c>
      <c r="X19" s="50">
        <f t="shared" si="0"/>
        <v>3082</v>
      </c>
      <c r="Y19" s="52">
        <f t="shared" si="1"/>
        <v>5.3443851009225218E-2</v>
      </c>
    </row>
    <row r="20" spans="1:30" ht="29.25" x14ac:dyDescent="0.25">
      <c r="A20" s="40">
        <v>16</v>
      </c>
      <c r="B20" s="53" t="s">
        <v>65</v>
      </c>
      <c r="C20" s="48" t="s">
        <v>42</v>
      </c>
      <c r="D20" s="50">
        <v>107</v>
      </c>
      <c r="E20" s="50">
        <v>22</v>
      </c>
      <c r="F20" s="50">
        <v>22</v>
      </c>
      <c r="G20" s="50">
        <v>29</v>
      </c>
      <c r="H20" s="50">
        <v>22</v>
      </c>
      <c r="I20" s="50">
        <v>37</v>
      </c>
      <c r="J20" s="50">
        <v>46</v>
      </c>
      <c r="K20" s="50">
        <v>40</v>
      </c>
      <c r="L20" s="50">
        <v>29</v>
      </c>
      <c r="M20" s="50">
        <v>39</v>
      </c>
      <c r="N20" s="50">
        <v>0</v>
      </c>
      <c r="O20" s="50">
        <v>30</v>
      </c>
      <c r="P20" s="50">
        <v>2</v>
      </c>
      <c r="Q20" s="50">
        <v>3</v>
      </c>
      <c r="R20" s="50">
        <v>82</v>
      </c>
      <c r="S20" s="49"/>
      <c r="T20" s="50">
        <v>74</v>
      </c>
      <c r="U20" s="51">
        <v>3</v>
      </c>
      <c r="V20" s="50">
        <v>1</v>
      </c>
      <c r="W20" s="50">
        <v>3</v>
      </c>
      <c r="X20" s="50">
        <f t="shared" si="0"/>
        <v>591</v>
      </c>
      <c r="Y20" s="52">
        <f t="shared" si="1"/>
        <v>1.0248317957966289E-2</v>
      </c>
    </row>
    <row r="21" spans="1:30" ht="42.75" customHeight="1" x14ac:dyDescent="0.25">
      <c r="A21" s="40">
        <v>17</v>
      </c>
      <c r="B21" s="53" t="s">
        <v>66</v>
      </c>
      <c r="C21" s="48" t="s">
        <v>43</v>
      </c>
      <c r="D21" s="50">
        <v>141</v>
      </c>
      <c r="E21" s="50">
        <v>383</v>
      </c>
      <c r="F21" s="50">
        <v>87</v>
      </c>
      <c r="G21" s="50">
        <v>103</v>
      </c>
      <c r="H21" s="50">
        <v>58</v>
      </c>
      <c r="I21" s="50">
        <v>59</v>
      </c>
      <c r="J21" s="50">
        <v>91</v>
      </c>
      <c r="K21" s="50">
        <v>150</v>
      </c>
      <c r="L21" s="50">
        <v>71</v>
      </c>
      <c r="M21" s="50">
        <v>86</v>
      </c>
      <c r="N21" s="50">
        <v>9</v>
      </c>
      <c r="O21" s="50">
        <v>27</v>
      </c>
      <c r="P21" s="50">
        <v>9</v>
      </c>
      <c r="Q21" s="50">
        <v>11</v>
      </c>
      <c r="R21" s="50">
        <v>90</v>
      </c>
      <c r="S21" s="50">
        <v>74</v>
      </c>
      <c r="T21" s="49"/>
      <c r="U21" s="51">
        <v>3</v>
      </c>
      <c r="V21" s="50">
        <v>2</v>
      </c>
      <c r="W21" s="50">
        <v>9</v>
      </c>
      <c r="X21" s="50">
        <f t="shared" si="0"/>
        <v>1463</v>
      </c>
      <c r="Y21" s="52">
        <f t="shared" si="1"/>
        <v>2.5369355621835333E-2</v>
      </c>
    </row>
    <row r="22" spans="1:30" ht="32.25" customHeight="1" x14ac:dyDescent="0.25">
      <c r="A22" s="40">
        <v>18</v>
      </c>
      <c r="B22" s="53" t="s">
        <v>67</v>
      </c>
      <c r="C22" s="48" t="s">
        <v>44</v>
      </c>
      <c r="D22" s="50">
        <v>695</v>
      </c>
      <c r="E22" s="50">
        <v>8</v>
      </c>
      <c r="F22" s="50">
        <v>5</v>
      </c>
      <c r="G22" s="50">
        <v>9</v>
      </c>
      <c r="H22" s="50">
        <v>23</v>
      </c>
      <c r="I22" s="50">
        <v>17</v>
      </c>
      <c r="J22" s="50">
        <v>11</v>
      </c>
      <c r="K22" s="50">
        <v>9</v>
      </c>
      <c r="L22" s="50">
        <v>20</v>
      </c>
      <c r="M22" s="50">
        <v>9</v>
      </c>
      <c r="N22" s="50">
        <v>6</v>
      </c>
      <c r="O22" s="50">
        <v>15</v>
      </c>
      <c r="P22" s="50">
        <v>1</v>
      </c>
      <c r="Q22" s="50">
        <v>1</v>
      </c>
      <c r="R22" s="50">
        <v>1</v>
      </c>
      <c r="S22" s="50">
        <v>3</v>
      </c>
      <c r="T22" s="50">
        <v>2</v>
      </c>
      <c r="U22" s="49"/>
      <c r="V22" s="50">
        <v>2</v>
      </c>
      <c r="W22" s="50">
        <v>0</v>
      </c>
      <c r="X22" s="50">
        <f t="shared" si="0"/>
        <v>837</v>
      </c>
      <c r="Y22" s="52">
        <f t="shared" si="1"/>
        <v>1.4514115280571548E-2</v>
      </c>
    </row>
    <row r="23" spans="1:30" ht="29.25" x14ac:dyDescent="0.25">
      <c r="A23" s="40">
        <v>19</v>
      </c>
      <c r="B23" s="53" t="s">
        <v>68</v>
      </c>
      <c r="C23" s="48" t="s">
        <v>45</v>
      </c>
      <c r="D23" s="50">
        <v>48</v>
      </c>
      <c r="E23" s="50">
        <v>4</v>
      </c>
      <c r="F23" s="50">
        <v>161</v>
      </c>
      <c r="G23" s="50">
        <v>157</v>
      </c>
      <c r="H23" s="50">
        <v>182</v>
      </c>
      <c r="I23" s="50">
        <v>168</v>
      </c>
      <c r="J23" s="50">
        <v>178</v>
      </c>
      <c r="K23" s="50">
        <v>179</v>
      </c>
      <c r="L23" s="50">
        <v>159</v>
      </c>
      <c r="M23" s="50">
        <v>180</v>
      </c>
      <c r="N23" s="50">
        <v>0</v>
      </c>
      <c r="O23" s="50">
        <v>3</v>
      </c>
      <c r="P23" s="50">
        <v>0</v>
      </c>
      <c r="Q23" s="50">
        <v>4</v>
      </c>
      <c r="R23" s="50">
        <v>231</v>
      </c>
      <c r="S23" s="50">
        <v>1</v>
      </c>
      <c r="T23" s="50">
        <v>2</v>
      </c>
      <c r="U23" s="50">
        <v>0</v>
      </c>
      <c r="V23" s="49"/>
      <c r="W23" s="50">
        <v>1</v>
      </c>
      <c r="X23" s="50">
        <f t="shared" si="0"/>
        <v>1658</v>
      </c>
      <c r="Y23" s="52">
        <f t="shared" si="1"/>
        <v>2.8750780328778525E-2</v>
      </c>
    </row>
    <row r="24" spans="1:30" x14ac:dyDescent="0.25">
      <c r="A24" s="40">
        <v>20</v>
      </c>
      <c r="B24" s="53" t="s">
        <v>69</v>
      </c>
      <c r="C24" s="48" t="s">
        <v>46</v>
      </c>
      <c r="D24" s="50">
        <v>32</v>
      </c>
      <c r="E24" s="50">
        <v>322</v>
      </c>
      <c r="F24" s="50">
        <v>98</v>
      </c>
      <c r="G24" s="50">
        <v>19</v>
      </c>
      <c r="H24" s="50">
        <v>68</v>
      </c>
      <c r="I24" s="50">
        <v>37</v>
      </c>
      <c r="J24" s="50">
        <v>25</v>
      </c>
      <c r="K24" s="50">
        <v>84</v>
      </c>
      <c r="L24" s="50">
        <v>152</v>
      </c>
      <c r="M24" s="50">
        <v>118</v>
      </c>
      <c r="N24" s="50">
        <v>8</v>
      </c>
      <c r="O24" s="50">
        <v>36</v>
      </c>
      <c r="P24" s="50">
        <v>23</v>
      </c>
      <c r="Q24" s="50">
        <v>2</v>
      </c>
      <c r="R24" s="50">
        <v>62</v>
      </c>
      <c r="S24" s="50">
        <v>7</v>
      </c>
      <c r="T24" s="50">
        <v>8</v>
      </c>
      <c r="U24" s="50">
        <v>0</v>
      </c>
      <c r="V24" s="50">
        <v>1</v>
      </c>
      <c r="W24" s="49"/>
      <c r="X24" s="50">
        <f t="shared" ref="X24" si="2">SUM(D24:V24)</f>
        <v>1102</v>
      </c>
      <c r="Y24" s="52">
        <f t="shared" si="1"/>
        <v>1.9109384754109733E-2</v>
      </c>
    </row>
    <row r="25" spans="1:30" s="57" customFormat="1" ht="43.5" customHeight="1" x14ac:dyDescent="0.25">
      <c r="A25" s="44"/>
      <c r="B25" s="44"/>
      <c r="C25" s="54" t="s">
        <v>8</v>
      </c>
      <c r="D25" s="50">
        <f t="shared" ref="D25:X25" si="3">SUM(D5:D24)</f>
        <v>10165</v>
      </c>
      <c r="E25" s="50">
        <f t="shared" si="3"/>
        <v>5795</v>
      </c>
      <c r="F25" s="50">
        <f t="shared" si="3"/>
        <v>2464</v>
      </c>
      <c r="G25" s="50">
        <f t="shared" si="3"/>
        <v>2039</v>
      </c>
      <c r="H25" s="50">
        <f t="shared" si="3"/>
        <v>2583</v>
      </c>
      <c r="I25" s="50">
        <f t="shared" si="3"/>
        <v>2319</v>
      </c>
      <c r="J25" s="50">
        <f t="shared" si="3"/>
        <v>2446</v>
      </c>
      <c r="K25" s="50">
        <f t="shared" si="3"/>
        <v>2311</v>
      </c>
      <c r="L25" s="50">
        <f t="shared" si="3"/>
        <v>2312</v>
      </c>
      <c r="M25" s="50">
        <f t="shared" si="3"/>
        <v>2352</v>
      </c>
      <c r="N25" s="50">
        <f t="shared" si="3"/>
        <v>1410</v>
      </c>
      <c r="O25" s="50">
        <f t="shared" si="3"/>
        <v>11074</v>
      </c>
      <c r="P25" s="50">
        <f t="shared" si="3"/>
        <v>598</v>
      </c>
      <c r="Q25" s="50">
        <f t="shared" si="3"/>
        <v>262</v>
      </c>
      <c r="R25" s="50">
        <f t="shared" si="3"/>
        <v>4254</v>
      </c>
      <c r="S25" s="50">
        <f t="shared" si="3"/>
        <v>592</v>
      </c>
      <c r="T25" s="50">
        <f t="shared" si="3"/>
        <v>1463</v>
      </c>
      <c r="U25" s="50">
        <f t="shared" si="3"/>
        <v>427</v>
      </c>
      <c r="V25" s="50">
        <f t="shared" si="3"/>
        <v>1727</v>
      </c>
      <c r="W25" s="50">
        <f t="shared" si="3"/>
        <v>1075</v>
      </c>
      <c r="X25" s="55">
        <f t="shared" si="3"/>
        <v>57668</v>
      </c>
      <c r="Y25" s="56">
        <f>X25/$X$25</f>
        <v>1</v>
      </c>
      <c r="AD25" s="38"/>
    </row>
    <row r="26" spans="1:30" ht="31.5" x14ac:dyDescent="0.25">
      <c r="A26" s="58"/>
      <c r="B26" s="59"/>
      <c r="C26" s="44" t="s">
        <v>70</v>
      </c>
      <c r="D26" s="60">
        <f t="shared" ref="D26:X26" si="4">D25/$X$25</f>
        <v>0.17626760074911563</v>
      </c>
      <c r="E26" s="60">
        <f t="shared" si="4"/>
        <v>0.10048900603454256</v>
      </c>
      <c r="F26" s="60">
        <f t="shared" si="4"/>
        <v>4.272733578414372E-2</v>
      </c>
      <c r="G26" s="60">
        <f t="shared" si="4"/>
        <v>3.5357563986959842E-2</v>
      </c>
      <c r="H26" s="60">
        <f t="shared" si="4"/>
        <v>4.4790871887355206E-2</v>
      </c>
      <c r="I26" s="60">
        <f t="shared" si="4"/>
        <v>4.0212943053339806E-2</v>
      </c>
      <c r="J26" s="60">
        <f t="shared" si="4"/>
        <v>4.2415204272733577E-2</v>
      </c>
      <c r="K26" s="60">
        <f t="shared" si="4"/>
        <v>4.0074217937157521E-2</v>
      </c>
      <c r="L26" s="60">
        <f t="shared" si="4"/>
        <v>4.0091558576680307E-2</v>
      </c>
      <c r="M26" s="60">
        <f t="shared" si="4"/>
        <v>4.0785184157591733E-2</v>
      </c>
      <c r="N26" s="60">
        <f t="shared" si="4"/>
        <v>2.4450301727127696E-2</v>
      </c>
      <c r="O26" s="60">
        <f t="shared" si="4"/>
        <v>0.19203024207532773</v>
      </c>
      <c r="P26" s="60">
        <f t="shared" si="4"/>
        <v>1.0369702434625788E-2</v>
      </c>
      <c r="Q26" s="60">
        <f t="shared" si="4"/>
        <v>4.5432475549698273E-3</v>
      </c>
      <c r="R26" s="60">
        <f t="shared" si="4"/>
        <v>7.3767080529929946E-2</v>
      </c>
      <c r="S26" s="60">
        <f t="shared" si="4"/>
        <v>1.0265658597489076E-2</v>
      </c>
      <c r="T26" s="60">
        <f t="shared" si="4"/>
        <v>2.5369355621835333E-2</v>
      </c>
      <c r="U26" s="60">
        <f t="shared" si="4"/>
        <v>7.4044530762294516E-3</v>
      </c>
      <c r="V26" s="60">
        <f t="shared" si="4"/>
        <v>2.9947284455850733E-2</v>
      </c>
      <c r="W26" s="60">
        <f t="shared" si="4"/>
        <v>1.8641187486994521E-2</v>
      </c>
      <c r="X26" s="60">
        <f t="shared" si="4"/>
        <v>1</v>
      </c>
      <c r="Y26" s="61"/>
    </row>
    <row r="28" spans="1:30" ht="63" customHeight="1" x14ac:dyDescent="0.25">
      <c r="B28" s="79" t="s">
        <v>76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</sheetData>
  <mergeCells count="4">
    <mergeCell ref="W1:Y1"/>
    <mergeCell ref="B2:X2"/>
    <mergeCell ref="V3:Y3"/>
    <mergeCell ref="B28:Y28"/>
  </mergeCells>
  <conditionalFormatting sqref="B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7">
    <cfRule type="colorScale" priority="50">
      <colorScale>
        <cfvo type="min"/>
        <cfvo type="max"/>
        <color rgb="FFFFEF9C"/>
        <color rgb="FF63BE7B"/>
      </colorScale>
    </cfRule>
  </conditionalFormatting>
  <conditionalFormatting sqref="E5:X5">
    <cfRule type="colorScale" priority="48">
      <colorScale>
        <cfvo type="min"/>
        <cfvo type="max"/>
        <color rgb="FFFF7128"/>
        <color rgb="FFFFEF9C"/>
      </colorScale>
    </cfRule>
    <cfRule type="colorScale" priority="49">
      <colorScale>
        <cfvo type="num" val="0"/>
        <cfvo type="num" val="0"/>
        <color rgb="FFFFFF00"/>
        <color rgb="FFFF0000"/>
      </colorScale>
    </cfRule>
  </conditionalFormatting>
  <conditionalFormatting sqref="E5:W5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W24">
    <cfRule type="colorScale" priority="45">
      <colorScale>
        <cfvo type="min"/>
        <cfvo type="max"/>
        <color rgb="FFFFFF00"/>
        <color rgb="FFFF0000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X5:X25">
    <cfRule type="colorScale" priority="41">
      <colorScale>
        <cfvo type="min"/>
        <cfvo type="max"/>
        <color theme="0"/>
        <color rgb="FFC00000"/>
      </colorScale>
    </cfRule>
    <cfRule type="colorScale" priority="42">
      <colorScale>
        <cfvo type="min"/>
        <cfvo type="max"/>
        <color rgb="FFFF0000"/>
        <color rgb="FFFF0000"/>
      </colorScale>
    </cfRule>
    <cfRule type="colorScale" priority="43">
      <colorScale>
        <cfvo type="min"/>
        <cfvo type="max"/>
        <color theme="8" tint="0.79998168889431442"/>
        <color rgb="FF0070C0"/>
      </colorScale>
    </cfRule>
    <cfRule type="colorScale" priority="44">
      <colorScale>
        <cfvo type="min"/>
        <cfvo type="max"/>
        <color theme="8" tint="0.59999389629810485"/>
        <color rgb="FF0070C0"/>
      </colorScale>
    </cfRule>
  </conditionalFormatting>
  <conditionalFormatting sqref="X5:X24">
    <cfRule type="colorScale" priority="38">
      <colorScale>
        <cfvo type="min"/>
        <cfvo type="max"/>
        <color theme="5" tint="0.79998168889431442"/>
        <color rgb="FFFF0000"/>
      </colorScale>
    </cfRule>
    <cfRule type="colorScale" priority="39">
      <colorScale>
        <cfvo type="min"/>
        <cfvo type="max"/>
        <color theme="5" tint="0.59999389629810485"/>
        <color rgb="FFFF0000"/>
      </colorScale>
    </cfRule>
    <cfRule type="colorScale" priority="40">
      <colorScale>
        <cfvo type="min"/>
        <cfvo type="max"/>
        <color theme="5" tint="0.79998168889431442"/>
        <color rgb="FFFF0000"/>
      </colorScale>
    </cfRule>
  </conditionalFormatting>
  <conditionalFormatting sqref="D25:X25">
    <cfRule type="colorScale" priority="33">
      <colorScale>
        <cfvo type="min"/>
        <cfvo type="max"/>
        <color theme="5" tint="0.79998168889431442"/>
        <color theme="5" tint="-0.249977111117893"/>
      </colorScale>
    </cfRule>
    <cfRule type="colorScale" priority="34">
      <colorScale>
        <cfvo type="min"/>
        <cfvo type="max"/>
        <color rgb="FFFF7128"/>
        <color rgb="FFFFEF9C"/>
      </colorScale>
    </cfRule>
    <cfRule type="colorScale" priority="35">
      <colorScale>
        <cfvo type="min"/>
        <cfvo type="max"/>
        <color theme="8" tint="0.39997558519241921"/>
        <color rgb="FF00B0F0"/>
      </colorScale>
    </cfRule>
    <cfRule type="colorScale" priority="36">
      <colorScale>
        <cfvo type="min"/>
        <cfvo type="max"/>
        <color theme="8"/>
        <color rgb="FF00B050"/>
      </colorScale>
    </cfRule>
    <cfRule type="colorScale" priority="37">
      <colorScale>
        <cfvo type="min"/>
        <cfvo type="max"/>
        <color theme="5" tint="0.79998168889431442"/>
        <color rgb="FFFF0000"/>
      </colorScale>
    </cfRule>
  </conditionalFormatting>
  <conditionalFormatting sqref="D5:W24">
    <cfRule type="colorScale" priority="29">
      <colorScale>
        <cfvo type="min"/>
        <cfvo type="max"/>
        <color theme="6"/>
        <color theme="6" tint="-0.499984740745262"/>
      </colorScale>
    </cfRule>
    <cfRule type="colorScale" priority="30">
      <colorScale>
        <cfvo type="min"/>
        <cfvo type="max"/>
        <color theme="2" tint="-9.9978637043366805E-2"/>
        <color rgb="FFFFC000"/>
      </colorScale>
    </cfRule>
    <cfRule type="colorScale" priority="31">
      <colorScale>
        <cfvo type="min"/>
        <cfvo type="max"/>
        <color theme="5" tint="0.39997558519241921"/>
        <color rgb="FFFF0000"/>
      </colorScale>
    </cfRule>
    <cfRule type="colorScale" priority="32">
      <colorScale>
        <cfvo type="min"/>
        <cfvo type="max"/>
        <color theme="7" tint="0.79998168889431442"/>
        <color theme="7" tint="-0.499984740745262"/>
      </colorScale>
    </cfRule>
  </conditionalFormatting>
  <conditionalFormatting sqref="D25:W25">
    <cfRule type="colorScale" priority="24">
      <colorScale>
        <cfvo type="min"/>
        <cfvo type="max"/>
        <color theme="5" tint="0.79998168889431442"/>
        <color rgb="FFFF0000"/>
      </colorScale>
    </cfRule>
    <cfRule type="colorScale" priority="25">
      <colorScale>
        <cfvo type="min"/>
        <cfvo type="max"/>
        <color theme="5" tint="0.79998168889431442"/>
        <color rgb="FFFF0000"/>
      </colorScale>
    </cfRule>
    <cfRule type="colorScale" priority="26">
      <colorScale>
        <cfvo type="min"/>
        <cfvo type="max"/>
        <color theme="5" tint="0.59999389629810485"/>
        <color rgb="FFFF0000"/>
      </colorScale>
    </cfRule>
    <cfRule type="colorScale" priority="27">
      <colorScale>
        <cfvo type="min"/>
        <cfvo type="max"/>
        <color theme="5" tint="0.59999389629810485"/>
        <color theme="5" tint="-0.249977111117893"/>
      </colorScale>
    </cfRule>
    <cfRule type="colorScale" priority="28">
      <colorScale>
        <cfvo type="min"/>
        <cfvo type="max"/>
        <color theme="5" tint="0.39997558519241921"/>
        <color rgb="FFC00000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FF0000"/>
        <color theme="0"/>
      </colorScale>
    </cfRule>
    <cfRule type="colorScale" priority="4">
      <colorScale>
        <cfvo type="min"/>
        <cfvo type="max"/>
        <color theme="0"/>
        <color rgb="FFFF0000"/>
      </colorScale>
    </cfRule>
    <cfRule type="colorScale" priority="3">
      <colorScale>
        <cfvo type="min"/>
        <cfvo type="max"/>
        <color theme="0"/>
        <color rgb="FFC00000"/>
      </colorScale>
    </cfRule>
  </conditionalFormatting>
  <conditionalFormatting sqref="Y4">
    <cfRule type="colorScale" priority="23">
      <colorScale>
        <cfvo type="min"/>
        <cfvo type="max"/>
        <color theme="5" tint="0.59999389629810485"/>
        <color rgb="FFFF0000"/>
      </colorScale>
    </cfRule>
  </conditionalFormatting>
  <conditionalFormatting sqref="X25">
    <cfRule type="colorScale" priority="22">
      <colorScale>
        <cfvo type="min"/>
        <cfvo type="max"/>
        <color theme="5" tint="0.39997558519241921"/>
        <color rgb="FFC00000"/>
      </colorScale>
    </cfRule>
  </conditionalFormatting>
  <conditionalFormatting sqref="A26:Y26">
    <cfRule type="colorScale" priority="21">
      <colorScale>
        <cfvo type="min"/>
        <cfvo type="max"/>
        <color theme="5" tint="0.79998168889431442"/>
        <color rgb="FFFF0000"/>
      </colorScale>
    </cfRule>
  </conditionalFormatting>
  <conditionalFormatting sqref="D26:X26">
    <cfRule type="colorScale" priority="15">
      <colorScale>
        <cfvo type="min"/>
        <cfvo type="max"/>
        <color theme="5" tint="0.79998168889431442"/>
        <color rgb="FFFF0000"/>
      </colorScale>
    </cfRule>
    <cfRule type="colorScale" priority="16">
      <colorScale>
        <cfvo type="min"/>
        <cfvo type="max"/>
        <color theme="5" tint="0.79998168889431442"/>
        <color rgb="FFFF0000"/>
      </colorScale>
    </cfRule>
    <cfRule type="colorScale" priority="17">
      <colorScale>
        <cfvo type="min"/>
        <cfvo type="max"/>
        <color theme="5" tint="0.79998168889431442"/>
        <color rgb="FFFF0000"/>
      </colorScale>
    </cfRule>
    <cfRule type="colorScale" priority="18">
      <colorScale>
        <cfvo type="min"/>
        <cfvo type="max"/>
        <color theme="5" tint="0.79998168889431442"/>
        <color rgb="FFFF0000"/>
      </colorScale>
    </cfRule>
    <cfRule type="colorScale" priority="19">
      <colorScale>
        <cfvo type="min"/>
        <cfvo type="max"/>
        <color theme="5" tint="0.79998168889431442"/>
        <color rgb="FFFF0000"/>
      </colorScale>
    </cfRule>
    <cfRule type="colorScale" priority="20">
      <colorScale>
        <cfvo type="min"/>
        <cfvo type="max"/>
        <color theme="5" tint="0.59999389629810485"/>
        <color rgb="FFC00000"/>
      </colorScale>
    </cfRule>
  </conditionalFormatting>
  <conditionalFormatting sqref="D26:X26">
    <cfRule type="colorScale" priority="14">
      <colorScale>
        <cfvo type="min"/>
        <cfvo type="max"/>
        <color theme="5" tint="0.79998168889431442"/>
        <color rgb="FFFF0000"/>
      </colorScale>
    </cfRule>
  </conditionalFormatting>
  <conditionalFormatting sqref="Y5:Y24">
    <cfRule type="colorScale" priority="12">
      <colorScale>
        <cfvo type="min"/>
        <cfvo type="max"/>
        <color theme="5" tint="0.79998168889431442"/>
        <color rgb="FFFF0000"/>
      </colorScale>
    </cfRule>
    <cfRule type="colorScale" priority="13">
      <colorScale>
        <cfvo type="min"/>
        <cfvo type="max"/>
        <color theme="5" tint="0.79998168889431442"/>
        <color rgb="FFFF0000"/>
      </colorScale>
    </cfRule>
  </conditionalFormatting>
  <conditionalFormatting sqref="D25:X26">
    <cfRule type="colorScale" priority="11">
      <colorScale>
        <cfvo type="min"/>
        <cfvo type="max"/>
        <color theme="5" tint="0.59999389629810485"/>
        <color rgb="FFFF0000"/>
      </colorScale>
    </cfRule>
  </conditionalFormatting>
  <conditionalFormatting sqref="D26:X26">
    <cfRule type="colorScale" priority="9">
      <colorScale>
        <cfvo type="min"/>
        <cfvo type="max"/>
        <color theme="5" tint="0.79998168889431442"/>
        <color rgb="FFC00000"/>
      </colorScale>
    </cfRule>
    <cfRule type="colorScale" priority="10">
      <colorScale>
        <cfvo type="min"/>
        <cfvo type="max"/>
        <color theme="5" tint="0.79998168889431442"/>
        <color rgb="FFFF0000"/>
      </colorScale>
    </cfRule>
  </conditionalFormatting>
  <conditionalFormatting sqref="D26:W27 X26">
    <cfRule type="colorScale" priority="8">
      <colorScale>
        <cfvo type="min"/>
        <cfvo type="max"/>
        <color theme="5" tint="0.79998168889431442"/>
        <color rgb="FFFF0000"/>
      </colorScale>
    </cfRule>
  </conditionalFormatting>
  <conditionalFormatting sqref="D26:W26">
    <cfRule type="colorScale" priority="7">
      <colorScale>
        <cfvo type="min"/>
        <cfvo type="max"/>
        <color theme="5" tint="0.79998168889431442"/>
        <color rgb="FFFF0000"/>
      </colorScale>
    </cfRule>
    <cfRule type="colorScale" priority="1">
      <colorScale>
        <cfvo type="min"/>
        <cfvo type="max"/>
        <color theme="0"/>
        <color rgb="FFFF0000"/>
      </colorScale>
    </cfRule>
  </conditionalFormatting>
  <conditionalFormatting sqref="D25:W26">
    <cfRule type="colorScale" priority="2">
      <colorScale>
        <cfvo type="min"/>
        <cfvo type="max"/>
        <color theme="0"/>
        <color rgb="FFFF0000"/>
      </colorScale>
    </cfRule>
  </conditionalFormatting>
  <pageMargins left="0.19685039370078741" right="0.23622047244094491" top="0.23622047244094491" bottom="0.15748031496062992" header="0.31496062992125984" footer="0.31496062992125984"/>
  <pageSetup paperSize="9" scale="62" orientation="landscape" r:id="rId1"/>
  <headerFooter>
    <oddHeader>&amp;C34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 число</vt:lpstr>
      <vt:lpstr>Приложение 5 %</vt:lpstr>
      <vt:lpstr>Приложение 6 Дело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Serkova</dc:creator>
  <cp:lastModifiedBy>Сеничева</cp:lastModifiedBy>
  <cp:lastPrinted>2017-02-08T08:05:01Z</cp:lastPrinted>
  <dcterms:created xsi:type="dcterms:W3CDTF">2016-12-09T08:15:15Z</dcterms:created>
  <dcterms:modified xsi:type="dcterms:W3CDTF">2017-02-09T10:17:21Z</dcterms:modified>
</cp:coreProperties>
</file>